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GR\Laender\2019\public_tabs\"/>
    </mc:Choice>
  </mc:AlternateContent>
  <xr:revisionPtr revIDLastSave="0" documentId="13_ncr:1_{FF023DEC-B49F-4508-8339-ECF3752FEA51}" xr6:coauthVersionLast="45" xr6:coauthVersionMax="45" xr10:uidLastSave="{00000000-0000-0000-0000-000000000000}"/>
  <bookViews>
    <workbookView xWindow="-120" yWindow="-120" windowWidth="29040" windowHeight="15840" xr2:uid="{8171D9AA-8D57-45A4-980B-AAF64369E00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9" i="1" l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<sst xmlns="http://schemas.openxmlformats.org/spreadsheetml/2006/main" count="55" uniqueCount="44">
  <si>
    <t>Jahr</t>
  </si>
  <si>
    <t xml:space="preserve">R1B1.xlsx </t>
  </si>
  <si>
    <t>BWS_A_ABL_KI</t>
  </si>
  <si>
    <t>BWSJEW_A_NBL_KI</t>
  </si>
  <si>
    <t>BWSJEW_A_ABL_KI</t>
  </si>
  <si>
    <t>BWSJEW_A_ABL_VV</t>
  </si>
  <si>
    <t>BWSJEW_A_NBL_VV</t>
  </si>
  <si>
    <t>BWS_A_ABL</t>
  </si>
  <si>
    <t>BWS_A_NBL</t>
  </si>
  <si>
    <t>Tab. 9.2</t>
  </si>
  <si>
    <t>EWINL_A_ABL</t>
  </si>
  <si>
    <t>R1B1.xlsx</t>
  </si>
  <si>
    <t>Tab. 2.2</t>
  </si>
  <si>
    <t>Tab. 11.2</t>
  </si>
  <si>
    <t>BWSJEW_A_ABL</t>
  </si>
  <si>
    <t>EWIN_A_NBL</t>
  </si>
  <si>
    <t>BWSJEW_A_NBL</t>
  </si>
  <si>
    <t>vgl. R1B1.xls</t>
  </si>
  <si>
    <t>Tab. 4.2</t>
  </si>
  <si>
    <t>BWS_A_NBL_KI</t>
  </si>
  <si>
    <t>R1B1.xls</t>
  </si>
  <si>
    <t>Tab. 7.2</t>
  </si>
  <si>
    <t>BWS_A_ABL_VV</t>
  </si>
  <si>
    <t>BWS_A_NBL_VV</t>
  </si>
  <si>
    <t>nicht berichtet</t>
  </si>
  <si>
    <t>in Mio Euro</t>
  </si>
  <si>
    <t>eigene Rechnung</t>
  </si>
  <si>
    <t>alternative Rechnung</t>
  </si>
  <si>
    <t>BWSJEW_A_VV_DIF</t>
  </si>
  <si>
    <t>ABL-NBL</t>
  </si>
  <si>
    <t>AZ_A_ABL</t>
  </si>
  <si>
    <t>AZ_A_NBL</t>
  </si>
  <si>
    <t>AZJEW_A_ABL</t>
  </si>
  <si>
    <t>Tab. 12.2</t>
  </si>
  <si>
    <t>in Mio h</t>
  </si>
  <si>
    <t>AZJEW_A_NBL</t>
  </si>
  <si>
    <t>BWSJST_A_NBL_VV</t>
  </si>
  <si>
    <t>BWSJST_A_ABL_VV</t>
  </si>
  <si>
    <t>Reale Stundenproduktivität</t>
  </si>
  <si>
    <t>BWSJST_A_ABL_KI</t>
  </si>
  <si>
    <t>BWSJST_A_NBL_KI</t>
  </si>
  <si>
    <t>Tab. 10.2</t>
  </si>
  <si>
    <t>vgl. rechts &gt;</t>
  </si>
  <si>
    <t>BWSJST_A_VV_DIF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</si>
</sst>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0.0\ \ ;\ * \–###\ ##0.0\ \ ;\ * \X\ \ ;\ * @\ \ "/>
    <numFmt numFmtId="165" formatCode="#\ ###\ ###\ ##0\ \ ;\ \–###\ ###\ ##0\ \ ;\ * \–\ \ ;\ * @\ \ "/>
    <numFmt numFmtId="166" formatCode="##\ ###\ ##0.0\ \ ;\ \–#\ ###\ ##0.0\ \ ;\ * \–\ \ ;\ * @\ \ 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2" fontId="0" fillId="0" borderId="0" xfId="0" applyNumberFormat="1"/>
    <xf numFmtId="0" fontId="2" fillId="0" borderId="0" xfId="0" applyFont="1"/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" fontId="2" fillId="0" borderId="0" xfId="0" applyNumberFormat="1" applyFont="1"/>
    <xf numFmtId="1" fontId="3" fillId="0" borderId="1" xfId="1" applyNumberFormat="1" applyFont="1" applyBorder="1" applyAlignment="1">
      <alignment horizontal="center"/>
    </xf>
    <xf numFmtId="2" fontId="2" fillId="0" borderId="0" xfId="0" applyNumberFormat="1" applyFont="1"/>
    <xf numFmtId="167" fontId="2" fillId="0" borderId="0" xfId="0" applyNumberFormat="1" applyFont="1"/>
  </cellXfs>
  <cellStyles count="2">
    <cellStyle name="Standard" xfId="0" builtinId="0"/>
    <cellStyle name="Standard 5" xfId="1" xr:uid="{3284450C-72C0-4E62-8762-614A093F4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Bruttowertschöpfung je Erwerbstätigen Sektor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Tabelle1!$N$1</c:f>
              <c:strCache>
                <c:ptCount val="1"/>
                <c:pt idx="0">
                  <c:v>BWSJEW_A_ABL_VV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 formatCode="General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Tabelle1!$N$2:$N$29</c:f>
              <c:numCache>
                <c:formatCode>0</c:formatCode>
                <c:ptCount val="28"/>
                <c:pt idx="0">
                  <c:v>24617.467588125135</c:v>
                </c:pt>
                <c:pt idx="1">
                  <c:v>24705.51574087164</c:v>
                </c:pt>
                <c:pt idx="2">
                  <c:v>21801.21606574527</c:v>
                </c:pt>
                <c:pt idx="3">
                  <c:v>17047.670179004403</c:v>
                </c:pt>
                <c:pt idx="4">
                  <c:v>18468.121142760116</c:v>
                </c:pt>
                <c:pt idx="5">
                  <c:v>20961.289495474197</c:v>
                </c:pt>
                <c:pt idx="6">
                  <c:v>21414.406739245744</c:v>
                </c:pt>
                <c:pt idx="7">
                  <c:v>20831.858373360163</c:v>
                </c:pt>
                <c:pt idx="8">
                  <c:v>22640.65944669005</c:v>
                </c:pt>
                <c:pt idx="9">
                  <c:v>22363.382323928512</c:v>
                </c:pt>
                <c:pt idx="10">
                  <c:v>22218.91509312161</c:v>
                </c:pt>
                <c:pt idx="11">
                  <c:v>22583.315744446711</c:v>
                </c:pt>
                <c:pt idx="12">
                  <c:v>23722.750495178887</c:v>
                </c:pt>
                <c:pt idx="13">
                  <c:v>31104.501220709422</c:v>
                </c:pt>
                <c:pt idx="14">
                  <c:v>23841.806331956734</c:v>
                </c:pt>
                <c:pt idx="15">
                  <c:v>23260.474150990081</c:v>
                </c:pt>
                <c:pt idx="16">
                  <c:v>27566.106528886845</c:v>
                </c:pt>
                <c:pt idx="17">
                  <c:v>32667.219549162881</c:v>
                </c:pt>
                <c:pt idx="18">
                  <c:v>32161.869227192612</c:v>
                </c:pt>
                <c:pt idx="19">
                  <c:v>24246.41772458599</c:v>
                </c:pt>
                <c:pt idx="20">
                  <c:v>21446.984946045235</c:v>
                </c:pt>
                <c:pt idx="21">
                  <c:v>21035.244627807468</c:v>
                </c:pt>
                <c:pt idx="22">
                  <c:v>23772.708136566805</c:v>
                </c:pt>
                <c:pt idx="23">
                  <c:v>26242.718806833916</c:v>
                </c:pt>
                <c:pt idx="24">
                  <c:v>23670.295317598491</c:v>
                </c:pt>
                <c:pt idx="25">
                  <c:v>23904.133416503675</c:v>
                </c:pt>
                <c:pt idx="26">
                  <c:v>24793.003233978234</c:v>
                </c:pt>
                <c:pt idx="27">
                  <c:v>24710.385725538879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8-42E8-90E4-CAEDB4DC978B}"/>
            </c:ext>
          </c:extLst>
        </c:ser>
        <c:ser>
          <c:idx val="1"/>
          <c:order val="1"/>
          <c:tx>
            <c:strRef>
              <c:f>Tabelle1!$O$1</c:f>
              <c:strCache>
                <c:ptCount val="1"/>
                <c:pt idx="0">
                  <c:v>BWSJEW_A_NBL_VV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 formatCode="General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Tabelle1!$O$2:$O$29</c:f>
              <c:numCache>
                <c:formatCode>0</c:formatCode>
                <c:ptCount val="28"/>
                <c:pt idx="0">
                  <c:v>13268.477015783186</c:v>
                </c:pt>
                <c:pt idx="1">
                  <c:v>19075.145533768864</c:v>
                </c:pt>
                <c:pt idx="2">
                  <c:v>27043.280159158348</c:v>
                </c:pt>
                <c:pt idx="3">
                  <c:v>17854.82041787641</c:v>
                </c:pt>
                <c:pt idx="4">
                  <c:v>19731.818901485913</c:v>
                </c:pt>
                <c:pt idx="5">
                  <c:v>20244.413029504456</c:v>
                </c:pt>
                <c:pt idx="6">
                  <c:v>22288.147161641406</c:v>
                </c:pt>
                <c:pt idx="7">
                  <c:v>22872.171934349128</c:v>
                </c:pt>
                <c:pt idx="8">
                  <c:v>25503.149980596016</c:v>
                </c:pt>
                <c:pt idx="9">
                  <c:v>24084.500642814368</c:v>
                </c:pt>
                <c:pt idx="10">
                  <c:v>25547.70868147998</c:v>
                </c:pt>
                <c:pt idx="11">
                  <c:v>25645.439265297526</c:v>
                </c:pt>
                <c:pt idx="12">
                  <c:v>25945.699332194607</c:v>
                </c:pt>
                <c:pt idx="13">
                  <c:v>37446.364171662724</c:v>
                </c:pt>
                <c:pt idx="14">
                  <c:v>25382.124084466046</c:v>
                </c:pt>
                <c:pt idx="15">
                  <c:v>23139.696870104563</c:v>
                </c:pt>
                <c:pt idx="16">
                  <c:v>32516.537630889816</c:v>
                </c:pt>
                <c:pt idx="17">
                  <c:v>40092.846010631154</c:v>
                </c:pt>
                <c:pt idx="18">
                  <c:v>37143.357959277899</c:v>
                </c:pt>
                <c:pt idx="19">
                  <c:v>29571.703094973986</c:v>
                </c:pt>
                <c:pt idx="20">
                  <c:v>26199.653432939274</c:v>
                </c:pt>
                <c:pt idx="21">
                  <c:v>27396.777324759387</c:v>
                </c:pt>
                <c:pt idx="22">
                  <c:v>26790.785157658054</c:v>
                </c:pt>
                <c:pt idx="23">
                  <c:v>32376.021453278667</c:v>
                </c:pt>
                <c:pt idx="24">
                  <c:v>25034.48990384331</c:v>
                </c:pt>
                <c:pt idx="25">
                  <c:v>24930.289506895264</c:v>
                </c:pt>
                <c:pt idx="26">
                  <c:v>25583.906965018072</c:v>
                </c:pt>
                <c:pt idx="27">
                  <c:v>23981.882700764927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8-42E8-90E4-CAEDB4DC9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119080"/>
        <c:axId val="392116456"/>
      </c:lineChart>
      <c:catAx>
        <c:axId val="392119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2116456"/>
        <c:crosses val="autoZero"/>
        <c:auto val="1"/>
        <c:lblAlgn val="ctr"/>
        <c:lblOffset val="100"/>
        <c:noMultiLvlLbl val="0"/>
      </c:catAx>
      <c:valAx>
        <c:axId val="39211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211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Reale</a:t>
            </a:r>
            <a:r>
              <a:rPr lang="en-US" baseline="0"/>
              <a:t> </a:t>
            </a:r>
            <a:r>
              <a:rPr lang="en-US"/>
              <a:t>BWS je Erwerbstätigenstunde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ABL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Tabelle1!$A$11:$A$29</c:f>
              <c:numCache>
                <c:formatCode>0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Tabelle1!$W$11:$W$29</c:f>
              <c:numCache>
                <c:formatCode>0.00</c:formatCode>
                <c:ptCount val="19"/>
                <c:pt idx="0">
                  <c:v>10.995729752837192</c:v>
                </c:pt>
                <c:pt idx="1">
                  <c:v>11.069221256490707</c:v>
                </c:pt>
                <c:pt idx="2">
                  <c:v>11.544959801554523</c:v>
                </c:pt>
                <c:pt idx="3">
                  <c:v>12.351176667913849</c:v>
                </c:pt>
                <c:pt idx="4">
                  <c:v>16.623788602632427</c:v>
                </c:pt>
                <c:pt idx="5">
                  <c:v>12.884040425114746</c:v>
                </c:pt>
                <c:pt idx="6">
                  <c:v>12.842530870030195</c:v>
                </c:pt>
                <c:pt idx="7">
                  <c:v>15.528324819385521</c:v>
                </c:pt>
                <c:pt idx="8">
                  <c:v>18.181021827692867</c:v>
                </c:pt>
                <c:pt idx="9">
                  <c:v>18.274648952892747</c:v>
                </c:pt>
                <c:pt idx="10">
                  <c:v>13.809855847663878</c:v>
                </c:pt>
                <c:pt idx="11">
                  <c:v>12.393303386864252</c:v>
                </c:pt>
                <c:pt idx="12">
                  <c:v>12.386102153669682</c:v>
                </c:pt>
                <c:pt idx="13">
                  <c:v>14.121741322869099</c:v>
                </c:pt>
                <c:pt idx="14">
                  <c:v>15.8114357035965</c:v>
                </c:pt>
                <c:pt idx="15">
                  <c:v>14.278071069548954</c:v>
                </c:pt>
                <c:pt idx="16">
                  <c:v>14.49322015851809</c:v>
                </c:pt>
                <c:pt idx="17">
                  <c:v>15.272097066533806</c:v>
                </c:pt>
                <c:pt idx="18">
                  <c:v>15.319803702275699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2-4410-ADEF-C2031B95A5F3}"/>
            </c:ext>
          </c:extLst>
        </c:ser>
        <c:ser>
          <c:idx val="1"/>
          <c:order val="1"/>
          <c:tx>
            <c:v>NBL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Tabelle1!$A$11:$A$29</c:f>
              <c:numCache>
                <c:formatCode>0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Tabelle1!$X$11:$X$29</c:f>
              <c:numCache>
                <c:formatCode>0.00</c:formatCode>
                <c:ptCount val="19"/>
                <c:pt idx="0">
                  <c:v>14.140927576752643</c:v>
                </c:pt>
                <c:pt idx="1">
                  <c:v>15.133023528686287</c:v>
                </c:pt>
                <c:pt idx="2">
                  <c:v>15.267485169267017</c:v>
                </c:pt>
                <c:pt idx="3">
                  <c:v>15.592064288322385</c:v>
                </c:pt>
                <c:pt idx="4">
                  <c:v>22.574110172575637</c:v>
                </c:pt>
                <c:pt idx="5">
                  <c:v>15.216574358755524</c:v>
                </c:pt>
                <c:pt idx="6">
                  <c:v>13.814203341634661</c:v>
                </c:pt>
                <c:pt idx="7">
                  <c:v>19.435399057069375</c:v>
                </c:pt>
                <c:pt idx="8">
                  <c:v>24.249489913274896</c:v>
                </c:pt>
                <c:pt idx="9">
                  <c:v>22.837146430618194</c:v>
                </c:pt>
                <c:pt idx="10">
                  <c:v>17.847137361393983</c:v>
                </c:pt>
                <c:pt idx="11">
                  <c:v>15.947300078285776</c:v>
                </c:pt>
                <c:pt idx="12">
                  <c:v>17.201895121451809</c:v>
                </c:pt>
                <c:pt idx="13">
                  <c:v>17.118080937328124</c:v>
                </c:pt>
                <c:pt idx="14">
                  <c:v>20.980240625977729</c:v>
                </c:pt>
                <c:pt idx="15">
                  <c:v>16.120145507195566</c:v>
                </c:pt>
                <c:pt idx="16">
                  <c:v>16.093546767089553</c:v>
                </c:pt>
                <c:pt idx="17">
                  <c:v>16.56543590314239</c:v>
                </c:pt>
                <c:pt idx="18">
                  <c:v>15.557527829641772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2-4410-ADEF-C2031B95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201232"/>
        <c:axId val="399198608"/>
      </c:lineChart>
      <c:catAx>
        <c:axId val="399201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9198608"/>
        <c:crosses val="autoZero"/>
        <c:auto val="1"/>
        <c:lblAlgn val="ctr"/>
        <c:lblOffset val="100"/>
        <c:noMultiLvlLbl val="0"/>
      </c:catAx>
      <c:valAx>
        <c:axId val="39919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920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33</xdr:row>
      <xdr:rowOff>185737</xdr:rowOff>
    </xdr:from>
    <xdr:to>
      <xdr:col>5</xdr:col>
      <xdr:colOff>723900</xdr:colOff>
      <xdr:row>48</xdr:row>
      <xdr:rowOff>71437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9135EE4-EC5C-4A58-AB9A-E3B3CE122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914400</xdr:colOff>
      <xdr:row>34</xdr:row>
      <xdr:rowOff>23812</xdr:rowOff>
    </xdr:from>
    <xdr:to>
      <xdr:col>11</xdr:col>
      <xdr:colOff>371475</xdr:colOff>
      <xdr:row>48</xdr:row>
      <xdr:rowOff>100012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FC06AD-DEF5-4A6E-A55F-6B30A02AC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7E27-ACD3-4B7A-A30D-12D96284B1A8}">
  <dimension ref="A1:AC32"/>
  <sheetViews>
    <sheetView tabSelected="1" topLeftCell="A22" workbookViewId="0">
      <selection activeCell="L38" sqref="L38"/>
    </sheetView>
  </sheetViews>
  <sheetFormatPr baseColWidth="10" defaultRowHeight="15" x14ac:dyDescent="0.25"/>
  <cols>
    <col min="2" max="2" width="18.7109375" customWidth="1"/>
    <col min="3" max="3" width="19.7109375" customWidth="1"/>
    <col min="4" max="4" width="19.42578125" customWidth="1"/>
    <col min="5" max="5" width="18.42578125" customWidth="1"/>
    <col min="6" max="6" width="14" customWidth="1"/>
    <col min="7" max="7" width="13.85546875" customWidth="1"/>
    <col min="8" max="8" width="16.28515625" customWidth="1"/>
    <col min="9" max="9" width="16.5703125" customWidth="1"/>
    <col min="10" max="10" width="14.85546875" customWidth="1"/>
    <col min="11" max="11" width="15.140625" customWidth="1"/>
    <col min="12" max="12" width="15.42578125" customWidth="1"/>
    <col min="13" max="13" width="14.85546875" customWidth="1"/>
    <col min="14" max="14" width="18.7109375" customWidth="1"/>
    <col min="15" max="15" width="19.42578125" customWidth="1"/>
    <col min="16" max="16" width="19.7109375" customWidth="1"/>
    <col min="17" max="17" width="18.42578125" customWidth="1"/>
    <col min="18" max="18" width="19.28515625" customWidth="1"/>
    <col min="19" max="19" width="16.42578125" customWidth="1"/>
    <col min="21" max="22" width="14.42578125" customWidth="1"/>
    <col min="23" max="23" width="19.85546875" customWidth="1"/>
    <col min="24" max="24" width="18.85546875" customWidth="1"/>
    <col min="25" max="25" width="18.42578125" customWidth="1"/>
    <col min="26" max="26" width="18" customWidth="1"/>
    <col min="27" max="27" width="17.85546875" customWidth="1"/>
    <col min="28" max="28" width="18.28515625" customWidth="1"/>
    <col min="29" max="29" width="17.28515625" customWidth="1"/>
    <col min="30" max="30" width="17.140625" customWidth="1"/>
  </cols>
  <sheetData>
    <row r="1" spans="1:29" x14ac:dyDescent="0.25">
      <c r="A1" t="s">
        <v>0</v>
      </c>
      <c r="B1" t="s">
        <v>4</v>
      </c>
      <c r="C1" t="s">
        <v>3</v>
      </c>
      <c r="D1" t="s">
        <v>7</v>
      </c>
      <c r="E1" t="s">
        <v>8</v>
      </c>
      <c r="F1" t="s">
        <v>10</v>
      </c>
      <c r="G1" t="s">
        <v>15</v>
      </c>
      <c r="H1" t="s">
        <v>14</v>
      </c>
      <c r="I1" t="s">
        <v>16</v>
      </c>
      <c r="J1" t="s">
        <v>2</v>
      </c>
      <c r="K1" t="s">
        <v>19</v>
      </c>
      <c r="L1" t="s">
        <v>22</v>
      </c>
      <c r="M1" t="s">
        <v>23</v>
      </c>
      <c r="N1" t="s">
        <v>5</v>
      </c>
      <c r="O1" t="s">
        <v>6</v>
      </c>
      <c r="P1" t="s">
        <v>5</v>
      </c>
      <c r="Q1" t="s">
        <v>6</v>
      </c>
      <c r="R1" t="s">
        <v>28</v>
      </c>
      <c r="S1" t="s">
        <v>30</v>
      </c>
      <c r="T1" t="s">
        <v>31</v>
      </c>
      <c r="U1" t="s">
        <v>32</v>
      </c>
      <c r="V1" t="s">
        <v>35</v>
      </c>
      <c r="W1" t="s">
        <v>37</v>
      </c>
      <c r="X1" t="s">
        <v>36</v>
      </c>
      <c r="Y1" t="s">
        <v>39</v>
      </c>
      <c r="Z1" t="s">
        <v>40</v>
      </c>
      <c r="AA1" t="s">
        <v>39</v>
      </c>
      <c r="AB1" t="s">
        <v>40</v>
      </c>
      <c r="AC1" t="s">
        <v>43</v>
      </c>
    </row>
    <row r="2" spans="1:29" x14ac:dyDescent="0.25">
      <c r="A2" s="2">
        <v>1991</v>
      </c>
      <c r="B2" s="3">
        <v>101.53032859432631</v>
      </c>
      <c r="C2" s="3">
        <v>44.868829411581302</v>
      </c>
      <c r="D2" s="4">
        <v>13819.126</v>
      </c>
      <c r="E2" s="4">
        <v>2952.2429999999999</v>
      </c>
      <c r="F2" s="5">
        <v>831.16</v>
      </c>
      <c r="G2" s="5">
        <v>341.60599999999999</v>
      </c>
      <c r="H2" s="6">
        <f>D2/F2*1000</f>
        <v>16626.312623321624</v>
      </c>
      <c r="I2" s="6">
        <f>E2/G2*1000</f>
        <v>8642.2457450981547</v>
      </c>
      <c r="J2" s="3">
        <v>158.50091548189141</v>
      </c>
      <c r="K2" s="3">
        <v>119.7326959549162</v>
      </c>
      <c r="L2" s="6">
        <f>J2*$D$21/100</f>
        <v>20461.054360546084</v>
      </c>
      <c r="M2" s="6">
        <f>K2*$E$21/100</f>
        <v>4532.5913594536314</v>
      </c>
      <c r="N2" s="6">
        <f>L2/F2*1000</f>
        <v>24617.467588125135</v>
      </c>
      <c r="O2" s="6">
        <f t="shared" ref="O2:O29" si="0">M2/G2*1000</f>
        <v>13268.477015783186</v>
      </c>
      <c r="P2" s="6">
        <f>$H$21*B2/100</f>
        <v>24617.467588125131</v>
      </c>
      <c r="Q2" s="6">
        <f>$I$21*C2/100</f>
        <v>13268.477015783186</v>
      </c>
      <c r="R2" s="6">
        <f>P2-Q2</f>
        <v>11348.990572341945</v>
      </c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9" x14ac:dyDescent="0.25">
      <c r="A3" s="7">
        <v>1992</v>
      </c>
      <c r="B3" s="3">
        <v>101.8934674041359</v>
      </c>
      <c r="C3" s="3">
        <v>64.504724237579936</v>
      </c>
      <c r="D3" s="4">
        <v>13560.553</v>
      </c>
      <c r="E3" s="4">
        <v>2784.7220000000002</v>
      </c>
      <c r="F3" s="5">
        <v>811.38800000000003</v>
      </c>
      <c r="G3" s="5">
        <v>224.44399999999999</v>
      </c>
      <c r="H3" s="6">
        <f t="shared" ref="H3:H29" si="1">D3/F3*1000</f>
        <v>16712.784758956255</v>
      </c>
      <c r="I3" s="6">
        <f t="shared" ref="I3:I29" si="2">E3/G3*1000</f>
        <v>12407.201796439203</v>
      </c>
      <c r="J3" s="3">
        <v>155.28384305061479</v>
      </c>
      <c r="K3" s="3">
        <v>113.09464845078971</v>
      </c>
      <c r="L3" s="6">
        <f t="shared" ref="L3:L29" si="3">J3*$D$21/100</f>
        <v>20045.759005954358</v>
      </c>
      <c r="M3" s="6">
        <f t="shared" ref="M3:M29" si="4">K3*$E$21/100</f>
        <v>4281.3019641812189</v>
      </c>
      <c r="N3" s="6">
        <f t="shared" ref="N3:N29" si="5">L3/F3*1000</f>
        <v>24705.51574087164</v>
      </c>
      <c r="O3" s="6">
        <f t="shared" si="0"/>
        <v>19075.145533768864</v>
      </c>
      <c r="P3" s="6">
        <f t="shared" ref="P3:P29" si="6">$H$21*B3/100</f>
        <v>24705.515740871659</v>
      </c>
      <c r="Q3" s="6">
        <f t="shared" ref="Q3:Q29" si="7">$I$21*C3/100</f>
        <v>19075.14553376886</v>
      </c>
      <c r="R3" s="6">
        <f t="shared" ref="R3:R29" si="8">P3-Q3</f>
        <v>5630.3702071027983</v>
      </c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x14ac:dyDescent="0.25">
      <c r="A4" s="7">
        <v>1993</v>
      </c>
      <c r="B4" s="3">
        <v>89.91520443714343</v>
      </c>
      <c r="C4" s="3">
        <v>91.449856886175183</v>
      </c>
      <c r="D4" s="4">
        <v>12344.182000000001</v>
      </c>
      <c r="E4" s="4">
        <v>3660.6729999999998</v>
      </c>
      <c r="F4" s="5">
        <v>768.56299999999999</v>
      </c>
      <c r="G4" s="5">
        <v>189.34700000000001</v>
      </c>
      <c r="H4" s="6">
        <f t="shared" si="1"/>
        <v>16061.379483529652</v>
      </c>
      <c r="I4" s="6">
        <f t="shared" si="2"/>
        <v>19333.144966648531</v>
      </c>
      <c r="J4" s="3">
        <v>129.7967917158752</v>
      </c>
      <c r="K4" s="3">
        <v>135.26454959478349</v>
      </c>
      <c r="L4" s="6">
        <f t="shared" si="3"/>
        <v>16755.608023137382</v>
      </c>
      <c r="M4" s="6">
        <f t="shared" si="4"/>
        <v>5120.5639682961564</v>
      </c>
      <c r="N4" s="6">
        <f t="shared" si="5"/>
        <v>21801.21606574527</v>
      </c>
      <c r="O4" s="6">
        <f t="shared" si="0"/>
        <v>27043.280159158348</v>
      </c>
      <c r="P4" s="6">
        <f t="shared" si="6"/>
        <v>21801.216065745273</v>
      </c>
      <c r="Q4" s="6">
        <f t="shared" si="7"/>
        <v>27043.280159158348</v>
      </c>
      <c r="R4" s="6">
        <f t="shared" si="8"/>
        <v>-5242.0640934130752</v>
      </c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x14ac:dyDescent="0.25">
      <c r="A5" s="7">
        <v>1994</v>
      </c>
      <c r="B5" s="3">
        <v>70.310057232569974</v>
      </c>
      <c r="C5" s="3">
        <v>60.378059256624361</v>
      </c>
      <c r="D5" s="4">
        <v>13406.254999999999</v>
      </c>
      <c r="E5" s="4">
        <v>3558.4250000000002</v>
      </c>
      <c r="F5" s="5">
        <v>736.27800000000002</v>
      </c>
      <c r="G5" s="5">
        <v>183.61799999999999</v>
      </c>
      <c r="H5" s="6">
        <f t="shared" si="1"/>
        <v>18208.142848217656</v>
      </c>
      <c r="I5" s="6">
        <f t="shared" si="2"/>
        <v>19379.499831171237</v>
      </c>
      <c r="J5" s="3">
        <v>97.232314611179973</v>
      </c>
      <c r="K5" s="3">
        <v>86.603797120493468</v>
      </c>
      <c r="L5" s="6">
        <f t="shared" si="3"/>
        <v>12551.824504057004</v>
      </c>
      <c r="M5" s="6">
        <f t="shared" si="4"/>
        <v>3278.4664154896309</v>
      </c>
      <c r="N5" s="6">
        <f t="shared" si="5"/>
        <v>17047.670179004403</v>
      </c>
      <c r="O5" s="6">
        <f t="shared" si="0"/>
        <v>17854.82041787641</v>
      </c>
      <c r="P5" s="6">
        <f t="shared" si="6"/>
        <v>17047.670179004399</v>
      </c>
      <c r="Q5" s="6">
        <f t="shared" si="7"/>
        <v>17854.820417876414</v>
      </c>
      <c r="R5" s="6">
        <f t="shared" si="8"/>
        <v>-807.1502388720146</v>
      </c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x14ac:dyDescent="0.25">
      <c r="A6" s="7">
        <v>1995</v>
      </c>
      <c r="B6" s="3">
        <v>76.168452397952976</v>
      </c>
      <c r="C6" s="3">
        <v>66.725338199542307</v>
      </c>
      <c r="D6" s="4">
        <v>13972.348</v>
      </c>
      <c r="E6" s="4">
        <v>3986.4319999999998</v>
      </c>
      <c r="F6" s="5">
        <v>683.57899999999995</v>
      </c>
      <c r="G6" s="5">
        <v>181.27500000000001</v>
      </c>
      <c r="H6" s="6">
        <f t="shared" si="1"/>
        <v>20439.990110872335</v>
      </c>
      <c r="I6" s="6">
        <f t="shared" si="2"/>
        <v>21991.07433457454</v>
      </c>
      <c r="J6" s="3">
        <v>97.794671658543834</v>
      </c>
      <c r="K6" s="3">
        <v>94.48681927072063</v>
      </c>
      <c r="L6" s="6">
        <f t="shared" si="3"/>
        <v>12624.419782646815</v>
      </c>
      <c r="M6" s="6">
        <f t="shared" si="4"/>
        <v>3576.8854713668588</v>
      </c>
      <c r="N6" s="6">
        <f t="shared" si="5"/>
        <v>18468.121142760116</v>
      </c>
      <c r="O6" s="6">
        <f t="shared" si="0"/>
        <v>19731.818901485913</v>
      </c>
      <c r="P6" s="6">
        <f t="shared" si="6"/>
        <v>18468.121142760112</v>
      </c>
      <c r="Q6" s="6">
        <f t="shared" si="7"/>
        <v>19731.818901485913</v>
      </c>
      <c r="R6" s="6">
        <f t="shared" si="8"/>
        <v>-1263.6977587258007</v>
      </c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x14ac:dyDescent="0.25">
      <c r="A7" s="7">
        <v>1996</v>
      </c>
      <c r="B7" s="3">
        <v>86.451077984272075</v>
      </c>
      <c r="C7" s="3">
        <v>68.458732202492612</v>
      </c>
      <c r="D7" s="4">
        <v>15133.683000000001</v>
      </c>
      <c r="E7" s="4">
        <v>3968.5360000000001</v>
      </c>
      <c r="F7" s="5">
        <v>638.41499999999996</v>
      </c>
      <c r="G7" s="5">
        <v>169.49299999999999</v>
      </c>
      <c r="H7" s="6">
        <f t="shared" si="1"/>
        <v>23705.086816569165</v>
      </c>
      <c r="I7" s="6">
        <f t="shared" si="2"/>
        <v>23414.158696819337</v>
      </c>
      <c r="J7" s="3">
        <v>103.6632556893409</v>
      </c>
      <c r="K7" s="3">
        <v>90.640679122573147</v>
      </c>
      <c r="L7" s="6">
        <f t="shared" si="3"/>
        <v>13382.00163325316</v>
      </c>
      <c r="M7" s="6">
        <f t="shared" si="4"/>
        <v>3431.286297609799</v>
      </c>
      <c r="N7" s="6">
        <f t="shared" si="5"/>
        <v>20961.289495474197</v>
      </c>
      <c r="O7" s="6">
        <f t="shared" si="0"/>
        <v>20244.413029504456</v>
      </c>
      <c r="P7" s="6">
        <f t="shared" si="6"/>
        <v>20961.289495474201</v>
      </c>
      <c r="Q7" s="6">
        <f t="shared" si="7"/>
        <v>20244.41302950446</v>
      </c>
      <c r="R7" s="6">
        <f t="shared" si="8"/>
        <v>716.87646596974082</v>
      </c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9" x14ac:dyDescent="0.25">
      <c r="A8" s="7">
        <v>1997</v>
      </c>
      <c r="B8" s="3">
        <v>88.319878765148175</v>
      </c>
      <c r="C8" s="3">
        <v>75.369846268439986</v>
      </c>
      <c r="D8" s="4">
        <v>15014.328</v>
      </c>
      <c r="E8" s="4">
        <v>4305.5010000000002</v>
      </c>
      <c r="F8" s="5">
        <v>616.86400000000003</v>
      </c>
      <c r="G8" s="5">
        <v>167.114</v>
      </c>
      <c r="H8" s="6">
        <f t="shared" si="1"/>
        <v>24339.77019245733</v>
      </c>
      <c r="I8" s="6">
        <f t="shared" si="2"/>
        <v>25763.855811003268</v>
      </c>
      <c r="J8" s="3">
        <v>102.3291198648124</v>
      </c>
      <c r="K8" s="3">
        <v>98.39046111600355</v>
      </c>
      <c r="L8" s="6">
        <f t="shared" si="3"/>
        <v>13209.776598798087</v>
      </c>
      <c r="M8" s="6">
        <f t="shared" si="4"/>
        <v>3724.6614247705415</v>
      </c>
      <c r="N8" s="6">
        <f t="shared" si="5"/>
        <v>21414.406739245744</v>
      </c>
      <c r="O8" s="6">
        <f t="shared" si="0"/>
        <v>22288.147161641406</v>
      </c>
      <c r="P8" s="6">
        <f t="shared" si="6"/>
        <v>21414.406739245747</v>
      </c>
      <c r="Q8" s="6">
        <f t="shared" si="7"/>
        <v>22288.147161641402</v>
      </c>
      <c r="R8" s="6">
        <f t="shared" si="8"/>
        <v>-873.7404223956546</v>
      </c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x14ac:dyDescent="0.25">
      <c r="A9" s="7">
        <v>1998</v>
      </c>
      <c r="B9" s="3">
        <v>85.917262541577657</v>
      </c>
      <c r="C9" s="3">
        <v>77.344790933723687</v>
      </c>
      <c r="D9" s="4">
        <v>14428.65</v>
      </c>
      <c r="E9" s="4">
        <v>4355.509</v>
      </c>
      <c r="F9" s="5">
        <v>611.36900000000003</v>
      </c>
      <c r="G9" s="5">
        <v>166.65</v>
      </c>
      <c r="H9" s="6">
        <f t="shared" si="1"/>
        <v>23600.558746027356</v>
      </c>
      <c r="I9" s="6">
        <f t="shared" si="2"/>
        <v>26135.667566756674</v>
      </c>
      <c r="J9" s="3">
        <v>98.65865574804107</v>
      </c>
      <c r="K9" s="3">
        <v>100.6882794780653</v>
      </c>
      <c r="L9" s="6">
        <f t="shared" si="3"/>
        <v>12735.95242186283</v>
      </c>
      <c r="M9" s="6">
        <f t="shared" si="4"/>
        <v>3811.6474528592821</v>
      </c>
      <c r="N9" s="6">
        <f t="shared" si="5"/>
        <v>20831.858373360163</v>
      </c>
      <c r="O9" s="6">
        <f t="shared" si="0"/>
        <v>22872.171934349128</v>
      </c>
      <c r="P9" s="6">
        <f t="shared" si="6"/>
        <v>20831.858373360163</v>
      </c>
      <c r="Q9" s="6">
        <f t="shared" si="7"/>
        <v>22872.171934349128</v>
      </c>
      <c r="R9" s="6">
        <f t="shared" si="8"/>
        <v>-2040.313560988965</v>
      </c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x14ac:dyDescent="0.25">
      <c r="A10" s="7">
        <v>1999</v>
      </c>
      <c r="B10" s="3">
        <v>93.377338062324597</v>
      </c>
      <c r="C10" s="3">
        <v>86.241735549314839</v>
      </c>
      <c r="D10" s="4">
        <v>14423.48</v>
      </c>
      <c r="E10" s="4">
        <v>4415.4880000000003</v>
      </c>
      <c r="F10" s="5">
        <v>606.58500000000004</v>
      </c>
      <c r="G10" s="5">
        <v>165.399</v>
      </c>
      <c r="H10" s="6">
        <f t="shared" si="1"/>
        <v>23778.167940189749</v>
      </c>
      <c r="I10" s="6">
        <f t="shared" si="2"/>
        <v>26695.977605668715</v>
      </c>
      <c r="J10" s="3">
        <v>106.38600599259441</v>
      </c>
      <c r="K10" s="3">
        <v>111.4276314943766</v>
      </c>
      <c r="L10" s="6">
        <f t="shared" si="3"/>
        <v>13733.484410470484</v>
      </c>
      <c r="M10" s="6">
        <f t="shared" si="4"/>
        <v>4218.1955036406007</v>
      </c>
      <c r="N10" s="6">
        <f t="shared" si="5"/>
        <v>22640.65944669005</v>
      </c>
      <c r="O10" s="6">
        <f t="shared" si="0"/>
        <v>25503.149980596016</v>
      </c>
      <c r="P10" s="6">
        <f t="shared" si="6"/>
        <v>22640.65944669005</v>
      </c>
      <c r="Q10" s="6">
        <f t="shared" si="7"/>
        <v>25503.149980596016</v>
      </c>
      <c r="R10" s="6">
        <f t="shared" si="8"/>
        <v>-2862.490533905966</v>
      </c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9" x14ac:dyDescent="0.25">
      <c r="A11" s="7">
        <v>2000</v>
      </c>
      <c r="B11" s="3">
        <v>92.233758314127897</v>
      </c>
      <c r="C11" s="3">
        <v>81.444415174409656</v>
      </c>
      <c r="D11" s="4">
        <v>15547.134</v>
      </c>
      <c r="E11" s="4">
        <v>4615.0709999999999</v>
      </c>
      <c r="F11" s="5">
        <v>596.58299999999997</v>
      </c>
      <c r="G11" s="5">
        <v>160.28399999999999</v>
      </c>
      <c r="H11" s="6">
        <f t="shared" si="1"/>
        <v>26060.303428022587</v>
      </c>
      <c r="I11" s="6">
        <f t="shared" si="2"/>
        <v>28793.086022310403</v>
      </c>
      <c r="J11" s="3">
        <v>103.3503919632266</v>
      </c>
      <c r="K11" s="3">
        <v>101.9750702408727</v>
      </c>
      <c r="L11" s="6">
        <f t="shared" si="3"/>
        <v>13341.613716956243</v>
      </c>
      <c r="M11" s="6">
        <f t="shared" si="4"/>
        <v>3860.360101032858</v>
      </c>
      <c r="N11" s="6">
        <f t="shared" si="5"/>
        <v>22363.382323928512</v>
      </c>
      <c r="O11" s="6">
        <f t="shared" si="0"/>
        <v>24084.500642814368</v>
      </c>
      <c r="P11" s="6">
        <f t="shared" si="6"/>
        <v>22363.382323928512</v>
      </c>
      <c r="Q11" s="6">
        <f t="shared" si="7"/>
        <v>24084.500642814361</v>
      </c>
      <c r="R11" s="6">
        <f t="shared" si="8"/>
        <v>-1721.1183188858486</v>
      </c>
      <c r="S11" s="5">
        <v>1213.345</v>
      </c>
      <c r="T11" s="5">
        <v>272.99200000000002</v>
      </c>
      <c r="U11" s="6">
        <f>S11/F11*1000</f>
        <v>2033.8242960325724</v>
      </c>
      <c r="V11" s="6">
        <f t="shared" ref="V11:V29" si="9">T11/G11*1000</f>
        <v>1703.1768610715981</v>
      </c>
      <c r="W11" s="8">
        <f>L11/S11</f>
        <v>10.995729752837192</v>
      </c>
      <c r="X11" s="8">
        <f t="shared" ref="X11:X29" si="10">M11/T11</f>
        <v>14.140927576752643</v>
      </c>
      <c r="Y11" s="9">
        <f>W11/W$21*100</f>
        <v>79.622335483663051</v>
      </c>
      <c r="Z11" s="9">
        <f>X11/X$21*100</f>
        <v>79.233589625087859</v>
      </c>
      <c r="AA11" s="3">
        <v>79.622335483663051</v>
      </c>
      <c r="AB11" s="3">
        <v>79.233589625087873</v>
      </c>
      <c r="AC11" s="1">
        <f>W11-X11</f>
        <v>-3.145197823915451</v>
      </c>
    </row>
    <row r="12" spans="1:29" x14ac:dyDescent="0.25">
      <c r="A12" s="7">
        <v>2001</v>
      </c>
      <c r="B12" s="3">
        <v>91.637929138668241</v>
      </c>
      <c r="C12" s="3">
        <v>86.392415747681682</v>
      </c>
      <c r="D12" s="4">
        <v>17304.458999999999</v>
      </c>
      <c r="E12" s="4">
        <v>5340.7079999999996</v>
      </c>
      <c r="F12" s="5">
        <v>574.14499999999998</v>
      </c>
      <c r="G12" s="5">
        <v>148.68299999999999</v>
      </c>
      <c r="H12" s="6">
        <f t="shared" si="1"/>
        <v>30139.527471283385</v>
      </c>
      <c r="I12" s="6">
        <f t="shared" si="2"/>
        <v>35920.098464518473</v>
      </c>
      <c r="J12" s="3">
        <v>98.820762876414889</v>
      </c>
      <c r="K12" s="3">
        <v>100.3412404159901</v>
      </c>
      <c r="L12" s="6">
        <f t="shared" si="3"/>
        <v>12756.879006140305</v>
      </c>
      <c r="M12" s="6">
        <f t="shared" si="4"/>
        <v>3798.5099698884878</v>
      </c>
      <c r="N12" s="6">
        <f t="shared" si="5"/>
        <v>22218.91509312161</v>
      </c>
      <c r="O12" s="6">
        <f t="shared" si="0"/>
        <v>25547.70868147998</v>
      </c>
      <c r="P12" s="6">
        <f t="shared" si="6"/>
        <v>22218.915093121606</v>
      </c>
      <c r="Q12" s="6">
        <f t="shared" si="7"/>
        <v>25547.708681479977</v>
      </c>
      <c r="R12" s="6">
        <f t="shared" si="8"/>
        <v>-3328.7935883583705</v>
      </c>
      <c r="S12" s="5">
        <v>1152.4639999999999</v>
      </c>
      <c r="T12" s="5">
        <v>251.00800000000001</v>
      </c>
      <c r="U12" s="6">
        <f t="shared" ref="U12:U29" si="11">S12/F12*1000</f>
        <v>2007.2699405202518</v>
      </c>
      <c r="V12" s="6">
        <f t="shared" si="9"/>
        <v>1688.2091429416951</v>
      </c>
      <c r="W12" s="8">
        <f t="shared" ref="W12:W29" si="12">L12/S12</f>
        <v>11.069221256490707</v>
      </c>
      <c r="X12" s="8">
        <f t="shared" si="10"/>
        <v>15.133023528686287</v>
      </c>
      <c r="Y12" s="9">
        <f t="shared" ref="Y12:Z29" si="13">W12/W$21*100</f>
        <v>80.154502542205847</v>
      </c>
      <c r="Z12" s="9">
        <f t="shared" si="13"/>
        <v>84.792441623838627</v>
      </c>
      <c r="AA12" s="3">
        <v>80.154502542205861</v>
      </c>
      <c r="AB12" s="3">
        <v>84.792441623838656</v>
      </c>
      <c r="AC12" s="1">
        <f t="shared" ref="AC12:AC29" si="14">W12-X12</f>
        <v>-4.0638022721955807</v>
      </c>
    </row>
    <row r="13" spans="1:29" x14ac:dyDescent="0.25">
      <c r="A13" s="7">
        <v>2002</v>
      </c>
      <c r="B13" s="3">
        <v>93.14083425011323</v>
      </c>
      <c r="C13" s="3">
        <v>86.722902576606174</v>
      </c>
      <c r="D13" s="4">
        <v>14562.63</v>
      </c>
      <c r="E13" s="4">
        <v>4335.07</v>
      </c>
      <c r="F13" s="5">
        <v>562.40800000000002</v>
      </c>
      <c r="G13" s="5">
        <v>143.37200000000001</v>
      </c>
      <c r="H13" s="6">
        <f t="shared" si="1"/>
        <v>25893.355002062555</v>
      </c>
      <c r="I13" s="6">
        <f t="shared" si="2"/>
        <v>30236.51759060346</v>
      </c>
      <c r="J13" s="3">
        <v>98.38818794608261</v>
      </c>
      <c r="K13" s="3">
        <v>97.127157875022903</v>
      </c>
      <c r="L13" s="6">
        <f t="shared" si="3"/>
        <v>12701.037441202787</v>
      </c>
      <c r="M13" s="6">
        <f t="shared" si="4"/>
        <v>3676.8379183442371</v>
      </c>
      <c r="N13" s="6">
        <f t="shared" si="5"/>
        <v>22583.315744446711</v>
      </c>
      <c r="O13" s="6">
        <f t="shared" si="0"/>
        <v>25645.439265297526</v>
      </c>
      <c r="P13" s="6">
        <f t="shared" si="6"/>
        <v>22583.315744446711</v>
      </c>
      <c r="Q13" s="6">
        <f t="shared" si="7"/>
        <v>25645.439265297522</v>
      </c>
      <c r="R13" s="6">
        <f t="shared" si="8"/>
        <v>-3062.1235208508115</v>
      </c>
      <c r="S13" s="5">
        <v>1100.1369999999999</v>
      </c>
      <c r="T13" s="5">
        <v>240.828</v>
      </c>
      <c r="U13" s="6">
        <f t="shared" si="11"/>
        <v>1956.1190452482892</v>
      </c>
      <c r="V13" s="6">
        <f t="shared" si="9"/>
        <v>1679.742209078481</v>
      </c>
      <c r="W13" s="8">
        <f t="shared" si="12"/>
        <v>11.544959801554523</v>
      </c>
      <c r="X13" s="8">
        <f t="shared" si="10"/>
        <v>15.267485169267017</v>
      </c>
      <c r="Y13" s="9">
        <f t="shared" si="13"/>
        <v>83.599422969411435</v>
      </c>
      <c r="Z13" s="9">
        <f t="shared" si="13"/>
        <v>85.545848951064059</v>
      </c>
      <c r="AA13" s="3">
        <v>83.599422969411421</v>
      </c>
      <c r="AB13" s="3">
        <v>85.545848951064073</v>
      </c>
      <c r="AC13" s="1">
        <f t="shared" si="14"/>
        <v>-3.7225253677124943</v>
      </c>
    </row>
    <row r="14" spans="1:29" x14ac:dyDescent="0.25">
      <c r="A14" s="7">
        <v>2003</v>
      </c>
      <c r="B14" s="3">
        <v>97.840228460321782</v>
      </c>
      <c r="C14" s="3">
        <v>87.738265357480699</v>
      </c>
      <c r="D14" s="4">
        <v>13500.733</v>
      </c>
      <c r="E14" s="4">
        <v>3873.62</v>
      </c>
      <c r="F14" s="5">
        <v>552.27099999999996</v>
      </c>
      <c r="G14" s="5">
        <v>141.46600000000001</v>
      </c>
      <c r="H14" s="6">
        <f t="shared" si="1"/>
        <v>24445.848143393374</v>
      </c>
      <c r="I14" s="6">
        <f t="shared" si="2"/>
        <v>27381.985777501308</v>
      </c>
      <c r="J14" s="3">
        <v>101.4894843138886</v>
      </c>
      <c r="K14" s="3">
        <v>96.958000273886952</v>
      </c>
      <c r="L14" s="6">
        <f t="shared" si="3"/>
        <v>13101.387138722937</v>
      </c>
      <c r="M14" s="6">
        <f t="shared" si="4"/>
        <v>3670.4343017282426</v>
      </c>
      <c r="N14" s="6">
        <f t="shared" si="5"/>
        <v>23722.750495178887</v>
      </c>
      <c r="O14" s="6">
        <f t="shared" si="0"/>
        <v>25945.699332194607</v>
      </c>
      <c r="P14" s="6">
        <f t="shared" si="6"/>
        <v>23722.750495178887</v>
      </c>
      <c r="Q14" s="6">
        <f t="shared" si="7"/>
        <v>25945.699332194607</v>
      </c>
      <c r="R14" s="6">
        <f t="shared" si="8"/>
        <v>-2222.9488370157196</v>
      </c>
      <c r="S14" s="5">
        <v>1060.74</v>
      </c>
      <c r="T14" s="5">
        <v>235.404</v>
      </c>
      <c r="U14" s="6">
        <f t="shared" si="11"/>
        <v>1920.6874885699233</v>
      </c>
      <c r="V14" s="6">
        <f t="shared" si="9"/>
        <v>1664.0323469950376</v>
      </c>
      <c r="W14" s="8">
        <f t="shared" si="12"/>
        <v>12.351176667913849</v>
      </c>
      <c r="X14" s="8">
        <f t="shared" si="10"/>
        <v>15.592064288322385</v>
      </c>
      <c r="Y14" s="9">
        <f t="shared" si="13"/>
        <v>89.437404735859118</v>
      </c>
      <c r="Z14" s="9">
        <f t="shared" si="13"/>
        <v>87.364511028252309</v>
      </c>
      <c r="AA14" s="3">
        <v>89.437404735859133</v>
      </c>
      <c r="AB14" s="3">
        <v>87.364511028252323</v>
      </c>
      <c r="AC14" s="1">
        <f t="shared" si="14"/>
        <v>-3.240887620408536</v>
      </c>
    </row>
    <row r="15" spans="1:29" x14ac:dyDescent="0.25">
      <c r="A15" s="7">
        <v>2004</v>
      </c>
      <c r="B15" s="3">
        <v>128.28493501194319</v>
      </c>
      <c r="C15" s="3">
        <v>126.6290414569566</v>
      </c>
      <c r="D15" s="4">
        <v>15692.606</v>
      </c>
      <c r="E15" s="4">
        <v>4911.9889999999996</v>
      </c>
      <c r="F15" s="5">
        <v>549.31799999999998</v>
      </c>
      <c r="G15" s="5">
        <v>139.44800000000001</v>
      </c>
      <c r="H15" s="6">
        <f t="shared" si="1"/>
        <v>28567.434527905512</v>
      </c>
      <c r="I15" s="6">
        <f t="shared" si="2"/>
        <v>35224.520968389646</v>
      </c>
      <c r="J15" s="3">
        <v>132.35819548149769</v>
      </c>
      <c r="K15" s="3">
        <v>137.93933923703409</v>
      </c>
      <c r="L15" s="6">
        <f t="shared" si="3"/>
        <v>17086.262401557658</v>
      </c>
      <c r="M15" s="6">
        <f t="shared" si="4"/>
        <v>5221.8205910100232</v>
      </c>
      <c r="N15" s="6">
        <f t="shared" si="5"/>
        <v>31104.501220709422</v>
      </c>
      <c r="O15" s="6">
        <f t="shared" si="0"/>
        <v>37446.364171662724</v>
      </c>
      <c r="P15" s="6">
        <f t="shared" si="6"/>
        <v>31104.501220709411</v>
      </c>
      <c r="Q15" s="6">
        <f t="shared" si="7"/>
        <v>37446.364171662724</v>
      </c>
      <c r="R15" s="6">
        <f t="shared" si="8"/>
        <v>-6341.862950953313</v>
      </c>
      <c r="S15" s="5">
        <v>1027.82</v>
      </c>
      <c r="T15" s="5">
        <v>231.31899999999999</v>
      </c>
      <c r="U15" s="6">
        <f t="shared" si="11"/>
        <v>1871.0837802511478</v>
      </c>
      <c r="V15" s="6">
        <f t="shared" si="9"/>
        <v>1658.8190580001146</v>
      </c>
      <c r="W15" s="8">
        <f t="shared" si="12"/>
        <v>16.623788602632427</v>
      </c>
      <c r="X15" s="8">
        <f t="shared" si="10"/>
        <v>22.574110172575637</v>
      </c>
      <c r="Y15" s="9">
        <f t="shared" si="13"/>
        <v>120.3762645027505</v>
      </c>
      <c r="Z15" s="9">
        <f t="shared" si="13"/>
        <v>126.48588799124055</v>
      </c>
      <c r="AA15" s="3">
        <v>120.3762645027505</v>
      </c>
      <c r="AB15" s="3">
        <v>126.4858879912406</v>
      </c>
      <c r="AC15" s="1">
        <f t="shared" si="14"/>
        <v>-5.9503215699432097</v>
      </c>
    </row>
    <row r="16" spans="1:29" x14ac:dyDescent="0.25">
      <c r="A16" s="7">
        <v>2005</v>
      </c>
      <c r="B16" s="3">
        <v>98.331252900015087</v>
      </c>
      <c r="C16" s="3">
        <v>85.832473033249144</v>
      </c>
      <c r="D16" s="4">
        <v>12466.27</v>
      </c>
      <c r="E16" s="4">
        <v>3319.4250000000002</v>
      </c>
      <c r="F16" s="5">
        <v>536.29700000000003</v>
      </c>
      <c r="G16" s="5">
        <v>130.59800000000001</v>
      </c>
      <c r="H16" s="6">
        <f t="shared" si="1"/>
        <v>23245.086211558148</v>
      </c>
      <c r="I16" s="6">
        <f t="shared" si="2"/>
        <v>25417.119710868465</v>
      </c>
      <c r="J16" s="3">
        <v>99.048588100815337</v>
      </c>
      <c r="K16" s="3">
        <v>87.565026584563185</v>
      </c>
      <c r="L16" s="6">
        <f t="shared" si="3"/>
        <v>12786.289210409401</v>
      </c>
      <c r="M16" s="6">
        <f t="shared" si="4"/>
        <v>3314.8546411830971</v>
      </c>
      <c r="N16" s="6">
        <f t="shared" si="5"/>
        <v>23841.806331956734</v>
      </c>
      <c r="O16" s="6">
        <f t="shared" si="0"/>
        <v>25382.124084466046</v>
      </c>
      <c r="P16" s="6">
        <f t="shared" si="6"/>
        <v>23841.806331956737</v>
      </c>
      <c r="Q16" s="6">
        <f t="shared" si="7"/>
        <v>25382.12408446605</v>
      </c>
      <c r="R16" s="6">
        <f t="shared" si="8"/>
        <v>-1540.3177525093124</v>
      </c>
      <c r="S16" s="5">
        <v>992.41300000000001</v>
      </c>
      <c r="T16" s="5">
        <v>217.845</v>
      </c>
      <c r="U16" s="6">
        <f t="shared" si="11"/>
        <v>1850.491425460146</v>
      </c>
      <c r="V16" s="6">
        <f t="shared" si="9"/>
        <v>1668.0577037933197</v>
      </c>
      <c r="W16" s="8">
        <f t="shared" si="12"/>
        <v>12.884040425114746</v>
      </c>
      <c r="X16" s="8">
        <f t="shared" si="10"/>
        <v>15.216574358755524</v>
      </c>
      <c r="Y16" s="9">
        <f t="shared" si="13"/>
        <v>93.295980546344765</v>
      </c>
      <c r="Z16" s="9">
        <f t="shared" si="13"/>
        <v>85.260588578598842</v>
      </c>
      <c r="AA16" s="3">
        <v>93.295980546344765</v>
      </c>
      <c r="AB16" s="3">
        <v>85.260588578598856</v>
      </c>
      <c r="AC16" s="1">
        <f t="shared" si="14"/>
        <v>-2.3325339336407787</v>
      </c>
    </row>
    <row r="17" spans="1:29" x14ac:dyDescent="0.25">
      <c r="A17" s="7">
        <v>2006</v>
      </c>
      <c r="B17" s="3">
        <v>95.933652612954205</v>
      </c>
      <c r="C17" s="3">
        <v>78.249456231140726</v>
      </c>
      <c r="D17" s="4">
        <v>13537.704</v>
      </c>
      <c r="E17" s="4">
        <v>3341.4650000000001</v>
      </c>
      <c r="F17" s="5">
        <v>524.70000000000005</v>
      </c>
      <c r="G17" s="5">
        <v>127.27800000000001</v>
      </c>
      <c r="H17" s="6">
        <f t="shared" si="1"/>
        <v>25800.846197827326</v>
      </c>
      <c r="I17" s="6">
        <f t="shared" si="2"/>
        <v>26253.280221247976</v>
      </c>
      <c r="J17" s="3">
        <v>94.543873883652495</v>
      </c>
      <c r="K17" s="3">
        <v>77.799571064001825</v>
      </c>
      <c r="L17" s="6">
        <f t="shared" si="3"/>
        <v>12204.770787024496</v>
      </c>
      <c r="M17" s="6">
        <f t="shared" si="4"/>
        <v>2945.1743382331683</v>
      </c>
      <c r="N17" s="6">
        <f t="shared" si="5"/>
        <v>23260.474150990081</v>
      </c>
      <c r="O17" s="6">
        <f t="shared" si="0"/>
        <v>23139.696870104563</v>
      </c>
      <c r="P17" s="6">
        <f t="shared" si="6"/>
        <v>23260.474150990081</v>
      </c>
      <c r="Q17" s="6">
        <f t="shared" si="7"/>
        <v>23139.696870104555</v>
      </c>
      <c r="R17" s="6">
        <f t="shared" si="8"/>
        <v>120.77728088552612</v>
      </c>
      <c r="S17" s="5">
        <v>950.34</v>
      </c>
      <c r="T17" s="5">
        <v>213.19900000000001</v>
      </c>
      <c r="U17" s="6">
        <f t="shared" si="11"/>
        <v>1811.2064036592337</v>
      </c>
      <c r="V17" s="6">
        <f t="shared" si="9"/>
        <v>1675.0656044249597</v>
      </c>
      <c r="W17" s="8">
        <f t="shared" si="12"/>
        <v>12.842530870030195</v>
      </c>
      <c r="X17" s="8">
        <f t="shared" si="10"/>
        <v>13.814203341634661</v>
      </c>
      <c r="Y17" s="9">
        <f t="shared" si="13"/>
        <v>92.995401340142749</v>
      </c>
      <c r="Z17" s="9">
        <f t="shared" si="13"/>
        <v>77.402908163394542</v>
      </c>
      <c r="AA17" s="3">
        <v>92.995401340142735</v>
      </c>
      <c r="AB17" s="3">
        <v>77.402908163394557</v>
      </c>
      <c r="AC17" s="1">
        <f t="shared" si="14"/>
        <v>-0.97167247160446557</v>
      </c>
    </row>
    <row r="18" spans="1:29" x14ac:dyDescent="0.25">
      <c r="A18" s="7">
        <v>2007</v>
      </c>
      <c r="B18" s="3">
        <v>113.6914609077887</v>
      </c>
      <c r="C18" s="3">
        <v>109.9582852108925</v>
      </c>
      <c r="D18" s="4">
        <v>14488.79</v>
      </c>
      <c r="E18" s="4">
        <v>4169.9449999999997</v>
      </c>
      <c r="F18" s="5">
        <v>536.15099999999995</v>
      </c>
      <c r="G18" s="5">
        <v>129.82400000000001</v>
      </c>
      <c r="H18" s="6">
        <f t="shared" si="1"/>
        <v>27023.711603634056</v>
      </c>
      <c r="I18" s="6">
        <f t="shared" si="2"/>
        <v>32119.985518856291</v>
      </c>
      <c r="J18" s="3">
        <v>114.48967334977139</v>
      </c>
      <c r="K18" s="3">
        <v>111.51299404142441</v>
      </c>
      <c r="L18" s="6">
        <f t="shared" si="3"/>
        <v>14779.595581569209</v>
      </c>
      <c r="M18" s="6">
        <f t="shared" si="4"/>
        <v>4221.4269813926394</v>
      </c>
      <c r="N18" s="6">
        <f t="shared" si="5"/>
        <v>27566.106528886845</v>
      </c>
      <c r="O18" s="6">
        <f t="shared" si="0"/>
        <v>32516.537630889816</v>
      </c>
      <c r="P18" s="6">
        <f t="shared" si="6"/>
        <v>27566.10652888683</v>
      </c>
      <c r="Q18" s="6">
        <f t="shared" si="7"/>
        <v>32516.537630889819</v>
      </c>
      <c r="R18" s="6">
        <f t="shared" si="8"/>
        <v>-4950.4311020029891</v>
      </c>
      <c r="S18" s="5">
        <v>951.78300000000002</v>
      </c>
      <c r="T18" s="5">
        <v>217.203</v>
      </c>
      <c r="U18" s="6">
        <f t="shared" si="11"/>
        <v>1775.214445184286</v>
      </c>
      <c r="V18" s="6">
        <f t="shared" si="9"/>
        <v>1673.0573699778161</v>
      </c>
      <c r="W18" s="8">
        <f t="shared" si="12"/>
        <v>15.528324819385521</v>
      </c>
      <c r="X18" s="8">
        <f t="shared" si="10"/>
        <v>19.435399057069375</v>
      </c>
      <c r="Y18" s="9">
        <f t="shared" si="13"/>
        <v>112.44378645713631</v>
      </c>
      <c r="Z18" s="9">
        <f t="shared" si="13"/>
        <v>108.89925181564995</v>
      </c>
      <c r="AA18" s="3">
        <v>112.4437864571363</v>
      </c>
      <c r="AB18" s="3">
        <v>108.8992518156499</v>
      </c>
      <c r="AC18" s="1">
        <f t="shared" si="14"/>
        <v>-3.9070742376838545</v>
      </c>
    </row>
    <row r="19" spans="1:29" x14ac:dyDescent="0.25">
      <c r="A19" s="7">
        <v>2008</v>
      </c>
      <c r="B19" s="3">
        <v>134.7300863996835</v>
      </c>
      <c r="C19" s="3">
        <v>135.5784138704048</v>
      </c>
      <c r="D19" s="4">
        <v>15890.691999999999</v>
      </c>
      <c r="E19" s="4">
        <v>4716.0010000000002</v>
      </c>
      <c r="F19" s="5">
        <v>539.16800000000001</v>
      </c>
      <c r="G19" s="5">
        <v>129.86799999999999</v>
      </c>
      <c r="H19" s="6">
        <f t="shared" si="1"/>
        <v>29472.617069262269</v>
      </c>
      <c r="I19" s="6">
        <f t="shared" si="2"/>
        <v>36313.803246373238</v>
      </c>
      <c r="J19" s="3">
        <v>136.4394769172514</v>
      </c>
      <c r="K19" s="3">
        <v>137.54196769510941</v>
      </c>
      <c r="L19" s="6">
        <f t="shared" si="3"/>
        <v>17613.119429883052</v>
      </c>
      <c r="M19" s="6">
        <f t="shared" si="4"/>
        <v>5206.7777257086464</v>
      </c>
      <c r="N19" s="6">
        <f t="shared" si="5"/>
        <v>32667.219549162881</v>
      </c>
      <c r="O19" s="6">
        <f t="shared" si="0"/>
        <v>40092.846010631154</v>
      </c>
      <c r="P19" s="6">
        <f t="shared" si="6"/>
        <v>32667.219549162877</v>
      </c>
      <c r="Q19" s="6">
        <f t="shared" si="7"/>
        <v>40092.84601063114</v>
      </c>
      <c r="R19" s="6">
        <f t="shared" si="8"/>
        <v>-7425.6264614682623</v>
      </c>
      <c r="S19" s="5">
        <v>968.76400000000001</v>
      </c>
      <c r="T19" s="5">
        <v>214.71700000000001</v>
      </c>
      <c r="U19" s="6">
        <f t="shared" si="11"/>
        <v>1796.7757730429105</v>
      </c>
      <c r="V19" s="6">
        <f t="shared" si="9"/>
        <v>1653.3480149074446</v>
      </c>
      <c r="W19" s="8">
        <f t="shared" si="12"/>
        <v>18.181021827692867</v>
      </c>
      <c r="X19" s="8">
        <f t="shared" si="10"/>
        <v>24.249489913274896</v>
      </c>
      <c r="Y19" s="9">
        <f t="shared" si="13"/>
        <v>131.65250983245008</v>
      </c>
      <c r="Z19" s="9">
        <f t="shared" si="13"/>
        <v>135.87327436460569</v>
      </c>
      <c r="AA19" s="3">
        <v>131.65250983245011</v>
      </c>
      <c r="AB19" s="3">
        <v>135.87327436460569</v>
      </c>
      <c r="AC19" s="1">
        <f t="shared" si="14"/>
        <v>-6.0684680855820297</v>
      </c>
    </row>
    <row r="20" spans="1:29" x14ac:dyDescent="0.25">
      <c r="A20" s="7">
        <v>2009</v>
      </c>
      <c r="B20" s="3">
        <v>132.64585965860149</v>
      </c>
      <c r="C20" s="3">
        <v>125.60439227996579</v>
      </c>
      <c r="D20" s="4">
        <v>12728.57</v>
      </c>
      <c r="E20" s="4">
        <v>3513.47</v>
      </c>
      <c r="F20" s="5">
        <v>537.27300000000002</v>
      </c>
      <c r="G20" s="5">
        <v>129.084</v>
      </c>
      <c r="H20" s="6">
        <f t="shared" si="1"/>
        <v>23691.065808257626</v>
      </c>
      <c r="I20" s="6">
        <f t="shared" si="2"/>
        <v>27218.477890365961</v>
      </c>
      <c r="J20" s="3">
        <v>133.8566844843304</v>
      </c>
      <c r="K20" s="3">
        <v>126.65425166831049</v>
      </c>
      <c r="L20" s="6">
        <f t="shared" si="3"/>
        <v>17279.703965301454</v>
      </c>
      <c r="M20" s="6">
        <f t="shared" si="4"/>
        <v>4794.6132188154288</v>
      </c>
      <c r="N20" s="6">
        <f t="shared" si="5"/>
        <v>32161.869227192612</v>
      </c>
      <c r="O20" s="6">
        <f t="shared" si="0"/>
        <v>37143.357959277899</v>
      </c>
      <c r="P20" s="6">
        <f t="shared" si="6"/>
        <v>32161.869227192612</v>
      </c>
      <c r="Q20" s="6">
        <f t="shared" si="7"/>
        <v>37143.357959277906</v>
      </c>
      <c r="R20" s="6">
        <f t="shared" si="8"/>
        <v>-4981.488732085294</v>
      </c>
      <c r="S20" s="5">
        <v>945.55600000000004</v>
      </c>
      <c r="T20" s="5">
        <v>209.94800000000001</v>
      </c>
      <c r="U20" s="6">
        <f t="shared" si="11"/>
        <v>1759.9172115479466</v>
      </c>
      <c r="V20" s="6">
        <f t="shared" si="9"/>
        <v>1626.4447956369497</v>
      </c>
      <c r="W20" s="8">
        <f t="shared" si="12"/>
        <v>18.274648952892747</v>
      </c>
      <c r="X20" s="8">
        <f t="shared" si="10"/>
        <v>22.837146430618194</v>
      </c>
      <c r="Y20" s="9">
        <f t="shared" si="13"/>
        <v>132.33048305847558</v>
      </c>
      <c r="Z20" s="9">
        <f t="shared" si="13"/>
        <v>127.95971683401923</v>
      </c>
      <c r="AA20" s="3">
        <v>132.33048305847561</v>
      </c>
      <c r="AB20" s="3">
        <v>127.9597168340193</v>
      </c>
      <c r="AC20" s="1">
        <f t="shared" si="14"/>
        <v>-4.5624974777254472</v>
      </c>
    </row>
    <row r="21" spans="1:29" x14ac:dyDescent="0.25">
      <c r="A21" s="7">
        <v>2010</v>
      </c>
      <c r="B21" s="3">
        <v>100</v>
      </c>
      <c r="C21" s="3">
        <v>100</v>
      </c>
      <c r="D21" s="4">
        <v>12909.108</v>
      </c>
      <c r="E21" s="4">
        <v>3785.5920000000001</v>
      </c>
      <c r="F21" s="5">
        <v>532.41300000000001</v>
      </c>
      <c r="G21" s="5">
        <v>128.01400000000001</v>
      </c>
      <c r="H21" s="6">
        <f t="shared" si="1"/>
        <v>24246.41772458599</v>
      </c>
      <c r="I21" s="6">
        <f t="shared" si="2"/>
        <v>29571.703094973986</v>
      </c>
      <c r="J21" s="3">
        <v>100</v>
      </c>
      <c r="K21" s="3">
        <v>100</v>
      </c>
      <c r="L21" s="6">
        <f t="shared" si="3"/>
        <v>12909.108</v>
      </c>
      <c r="M21" s="6">
        <f t="shared" si="4"/>
        <v>3785.5920000000001</v>
      </c>
      <c r="N21" s="6">
        <f t="shared" si="5"/>
        <v>24246.41772458599</v>
      </c>
      <c r="O21" s="6">
        <f t="shared" si="0"/>
        <v>29571.703094973986</v>
      </c>
      <c r="P21" s="6">
        <f t="shared" si="6"/>
        <v>24246.41772458599</v>
      </c>
      <c r="Q21" s="6">
        <f t="shared" si="7"/>
        <v>29571.703094973982</v>
      </c>
      <c r="R21" s="6">
        <f t="shared" si="8"/>
        <v>-5325.2853703879919</v>
      </c>
      <c r="S21" s="5">
        <v>934.77499999999998</v>
      </c>
      <c r="T21" s="5">
        <v>212.11199999999999</v>
      </c>
      <c r="U21" s="6">
        <f t="shared" si="11"/>
        <v>1755.7328615191589</v>
      </c>
      <c r="V21" s="6">
        <f t="shared" si="9"/>
        <v>1656.943771774962</v>
      </c>
      <c r="W21" s="8">
        <f t="shared" si="12"/>
        <v>13.809855847663878</v>
      </c>
      <c r="X21" s="8">
        <f t="shared" si="10"/>
        <v>17.847137361393983</v>
      </c>
      <c r="Y21" s="9">
        <f t="shared" si="13"/>
        <v>100</v>
      </c>
      <c r="Z21" s="9">
        <f t="shared" si="13"/>
        <v>100</v>
      </c>
      <c r="AA21" s="3">
        <v>100</v>
      </c>
      <c r="AB21" s="3">
        <v>100</v>
      </c>
      <c r="AC21" s="1">
        <f t="shared" si="14"/>
        <v>-4.0372815137301057</v>
      </c>
    </row>
    <row r="22" spans="1:29" x14ac:dyDescent="0.25">
      <c r="A22" s="7">
        <v>2011</v>
      </c>
      <c r="B22" s="3">
        <v>88.454241734431065</v>
      </c>
      <c r="C22" s="3">
        <v>88.597039368328339</v>
      </c>
      <c r="D22" s="4">
        <v>15411.031000000001</v>
      </c>
      <c r="E22" s="4">
        <v>4550.6409999999996</v>
      </c>
      <c r="F22" s="5">
        <v>539.52599999999995</v>
      </c>
      <c r="G22" s="5">
        <v>129.845</v>
      </c>
      <c r="H22" s="6">
        <f t="shared" si="1"/>
        <v>28564.019157556821</v>
      </c>
      <c r="I22" s="6">
        <f t="shared" si="2"/>
        <v>35046.717239785896</v>
      </c>
      <c r="J22" s="3">
        <v>89.635984143908317</v>
      </c>
      <c r="K22" s="3">
        <v>89.864253728346853</v>
      </c>
      <c r="L22" s="6">
        <f t="shared" si="3"/>
        <v>11571.206</v>
      </c>
      <c r="M22" s="6">
        <f t="shared" si="4"/>
        <v>3401.8940000000002</v>
      </c>
      <c r="N22" s="6">
        <f t="shared" si="5"/>
        <v>21446.984946045235</v>
      </c>
      <c r="O22" s="6">
        <f t="shared" si="0"/>
        <v>26199.653432939274</v>
      </c>
      <c r="P22" s="6">
        <f t="shared" si="6"/>
        <v>21446.984946045231</v>
      </c>
      <c r="Q22" s="6">
        <f t="shared" si="7"/>
        <v>26199.653432939271</v>
      </c>
      <c r="R22" s="6">
        <f t="shared" si="8"/>
        <v>-4752.6684868940392</v>
      </c>
      <c r="S22" s="5">
        <v>933.66600000000005</v>
      </c>
      <c r="T22" s="5">
        <v>213.321</v>
      </c>
      <c r="U22" s="6">
        <f t="shared" si="11"/>
        <v>1730.5301320047599</v>
      </c>
      <c r="V22" s="6">
        <f t="shared" si="9"/>
        <v>1642.8895991374332</v>
      </c>
      <c r="W22" s="8">
        <f t="shared" si="12"/>
        <v>12.393303386864252</v>
      </c>
      <c r="X22" s="8">
        <f t="shared" si="10"/>
        <v>15.947300078285776</v>
      </c>
      <c r="Y22" s="9">
        <f t="shared" si="13"/>
        <v>89.742452952256883</v>
      </c>
      <c r="Z22" s="9">
        <f t="shared" si="13"/>
        <v>89.354946708608637</v>
      </c>
      <c r="AA22" s="3">
        <v>89.742452952256897</v>
      </c>
      <c r="AB22" s="3">
        <v>89.354946708608651</v>
      </c>
      <c r="AC22" s="1">
        <f t="shared" si="14"/>
        <v>-3.5539966914215242</v>
      </c>
    </row>
    <row r="23" spans="1:29" x14ac:dyDescent="0.25">
      <c r="A23" s="7">
        <v>2012</v>
      </c>
      <c r="B23" s="3">
        <v>86.756092659731848</v>
      </c>
      <c r="C23" s="3">
        <v>92.645246831981567</v>
      </c>
      <c r="D23" s="4">
        <v>14733.272999999999</v>
      </c>
      <c r="E23" s="4">
        <v>4649.1970000000001</v>
      </c>
      <c r="F23" s="5">
        <v>536.44299999999998</v>
      </c>
      <c r="G23" s="5">
        <v>129.97999999999999</v>
      </c>
      <c r="H23" s="6">
        <f t="shared" si="1"/>
        <v>27464.750215773158</v>
      </c>
      <c r="I23" s="6">
        <f t="shared" si="2"/>
        <v>35768.556701030931</v>
      </c>
      <c r="J23" s="3">
        <v>87.412776575073366</v>
      </c>
      <c r="K23" s="3">
        <v>94.068064299381035</v>
      </c>
      <c r="L23" s="6">
        <f t="shared" si="3"/>
        <v>11284.209733874921</v>
      </c>
      <c r="M23" s="6">
        <f t="shared" si="4"/>
        <v>3561.0331166722249</v>
      </c>
      <c r="N23" s="6">
        <f t="shared" si="5"/>
        <v>21035.244627807468</v>
      </c>
      <c r="O23" s="6">
        <f t="shared" si="0"/>
        <v>27396.777324759387</v>
      </c>
      <c r="P23" s="6">
        <f t="shared" si="6"/>
        <v>21035.244627807468</v>
      </c>
      <c r="Q23" s="6">
        <f t="shared" si="7"/>
        <v>27396.777324759383</v>
      </c>
      <c r="R23" s="6">
        <f t="shared" si="8"/>
        <v>-6361.5326969519156</v>
      </c>
      <c r="S23" s="5">
        <v>911.03800000000001</v>
      </c>
      <c r="T23" s="5">
        <v>207.01400000000001</v>
      </c>
      <c r="U23" s="6">
        <f t="shared" si="11"/>
        <v>1698.294133766309</v>
      </c>
      <c r="V23" s="6">
        <f t="shared" si="9"/>
        <v>1592.6604092937378</v>
      </c>
      <c r="W23" s="8">
        <f t="shared" si="12"/>
        <v>12.386102153669682</v>
      </c>
      <c r="X23" s="8">
        <f t="shared" si="10"/>
        <v>17.201895121451809</v>
      </c>
      <c r="Y23" s="9">
        <f t="shared" si="13"/>
        <v>89.690307344989108</v>
      </c>
      <c r="Z23" s="9">
        <f t="shared" si="13"/>
        <v>96.384617729575339</v>
      </c>
      <c r="AA23" s="3">
        <v>89.690307344989137</v>
      </c>
      <c r="AB23" s="3">
        <v>96.384617729575353</v>
      </c>
      <c r="AC23" s="1">
        <f t="shared" si="14"/>
        <v>-4.8157929677821265</v>
      </c>
    </row>
    <row r="24" spans="1:29" x14ac:dyDescent="0.25">
      <c r="A24" s="7">
        <v>2013</v>
      </c>
      <c r="B24" s="3">
        <v>98.046269789624034</v>
      </c>
      <c r="C24" s="3">
        <v>90.596016981556332</v>
      </c>
      <c r="D24" s="4">
        <v>19391.731</v>
      </c>
      <c r="E24" s="4">
        <v>5442.8609999999999</v>
      </c>
      <c r="F24" s="5">
        <v>513.02</v>
      </c>
      <c r="G24" s="5">
        <v>127.456</v>
      </c>
      <c r="H24" s="6">
        <f t="shared" si="1"/>
        <v>37799.171572258398</v>
      </c>
      <c r="I24" s="6">
        <f t="shared" si="2"/>
        <v>42703.84289480291</v>
      </c>
      <c r="J24" s="3">
        <v>94.474960843316993</v>
      </c>
      <c r="K24" s="3">
        <v>90.201118162085749</v>
      </c>
      <c r="L24" s="6">
        <f t="shared" si="3"/>
        <v>12195.874728221503</v>
      </c>
      <c r="M24" s="6">
        <f t="shared" si="4"/>
        <v>3414.6463130544648</v>
      </c>
      <c r="N24" s="6">
        <f t="shared" si="5"/>
        <v>23772.708136566805</v>
      </c>
      <c r="O24" s="6">
        <f t="shared" si="0"/>
        <v>26790.785157658054</v>
      </c>
      <c r="P24" s="6">
        <f t="shared" si="6"/>
        <v>23772.708136566802</v>
      </c>
      <c r="Q24" s="6">
        <f t="shared" si="7"/>
        <v>26790.785157658054</v>
      </c>
      <c r="R24" s="6">
        <f t="shared" si="8"/>
        <v>-3018.0770210912524</v>
      </c>
      <c r="S24" s="5">
        <v>863.62400000000002</v>
      </c>
      <c r="T24" s="5">
        <v>199.476</v>
      </c>
      <c r="U24" s="6">
        <f t="shared" si="11"/>
        <v>1683.4119527503801</v>
      </c>
      <c r="V24" s="6">
        <f t="shared" si="9"/>
        <v>1565.0577454180266</v>
      </c>
      <c r="W24" s="8">
        <f t="shared" si="12"/>
        <v>14.121741322869099</v>
      </c>
      <c r="X24" s="8">
        <f t="shared" si="10"/>
        <v>17.118080937328124</v>
      </c>
      <c r="Y24" s="9">
        <f t="shared" si="13"/>
        <v>102.25842672541712</v>
      </c>
      <c r="Z24" s="9">
        <f t="shared" si="13"/>
        <v>95.914995165314764</v>
      </c>
      <c r="AA24" s="3">
        <v>102.2584267254171</v>
      </c>
      <c r="AB24" s="3">
        <v>95.914995165314792</v>
      </c>
      <c r="AC24" s="1">
        <f t="shared" si="14"/>
        <v>-2.9963396144590249</v>
      </c>
    </row>
    <row r="25" spans="1:29" x14ac:dyDescent="0.25">
      <c r="A25" s="7">
        <v>2014</v>
      </c>
      <c r="B25" s="3">
        <v>108.2333856692721</v>
      </c>
      <c r="C25" s="3">
        <v>109.4831141422534</v>
      </c>
      <c r="D25" s="4">
        <v>19740.565999999999</v>
      </c>
      <c r="E25" s="4">
        <v>5937.1220000000003</v>
      </c>
      <c r="F25" s="5">
        <v>521.45399999999995</v>
      </c>
      <c r="G25" s="5">
        <v>127.029</v>
      </c>
      <c r="H25" s="6">
        <f t="shared" si="1"/>
        <v>37856.773560083922</v>
      </c>
      <c r="I25" s="6">
        <f t="shared" si="2"/>
        <v>46738.319596312656</v>
      </c>
      <c r="J25" s="3">
        <v>106.00554811919437</v>
      </c>
      <c r="K25" s="3">
        <v>108.64069950455664</v>
      </c>
      <c r="L25" s="6">
        <f t="shared" si="3"/>
        <v>13684.370692698772</v>
      </c>
      <c r="M25" s="6">
        <f t="shared" si="4"/>
        <v>4112.6936291885359</v>
      </c>
      <c r="N25" s="6">
        <f t="shared" si="5"/>
        <v>26242.718806833916</v>
      </c>
      <c r="O25" s="6">
        <f t="shared" si="0"/>
        <v>32376.021453278667</v>
      </c>
      <c r="P25" s="6">
        <f t="shared" si="6"/>
        <v>26242.718806833906</v>
      </c>
      <c r="Q25" s="6">
        <f t="shared" si="7"/>
        <v>32376.021453278652</v>
      </c>
      <c r="R25" s="6">
        <f t="shared" si="8"/>
        <v>-6133.3026464447466</v>
      </c>
      <c r="S25" s="5">
        <v>865.47299999999996</v>
      </c>
      <c r="T25" s="5">
        <v>196.02699999999999</v>
      </c>
      <c r="U25" s="6">
        <f t="shared" si="11"/>
        <v>1659.7302926049088</v>
      </c>
      <c r="V25" s="6">
        <f t="shared" si="9"/>
        <v>1543.1673082524462</v>
      </c>
      <c r="W25" s="8">
        <f t="shared" si="12"/>
        <v>15.8114357035965</v>
      </c>
      <c r="X25" s="8">
        <f t="shared" si="10"/>
        <v>20.980240625977729</v>
      </c>
      <c r="Y25" s="9">
        <f t="shared" si="13"/>
        <v>114.49385046456671</v>
      </c>
      <c r="Z25" s="9">
        <f t="shared" si="13"/>
        <v>117.55521460467445</v>
      </c>
      <c r="AA25" s="3">
        <v>114.49385046456671</v>
      </c>
      <c r="AB25" s="3">
        <v>117.5552146046744</v>
      </c>
      <c r="AC25" s="1">
        <f t="shared" si="14"/>
        <v>-5.1688049223812289</v>
      </c>
    </row>
    <row r="26" spans="1:29" x14ac:dyDescent="0.25">
      <c r="A26" s="7">
        <v>2015</v>
      </c>
      <c r="B26" s="3">
        <v>97.623886491061697</v>
      </c>
      <c r="C26" s="3">
        <v>84.656909422637128</v>
      </c>
      <c r="D26" s="4">
        <v>15748.084000000001</v>
      </c>
      <c r="E26" s="4">
        <v>4148.348</v>
      </c>
      <c r="F26" s="5">
        <v>510.327</v>
      </c>
      <c r="G26" s="5">
        <v>126.184</v>
      </c>
      <c r="H26" s="6">
        <f t="shared" si="1"/>
        <v>30858.810135462169</v>
      </c>
      <c r="I26" s="6">
        <f t="shared" si="2"/>
        <v>32875.388321815764</v>
      </c>
      <c r="J26" s="3">
        <v>93.574171031368593</v>
      </c>
      <c r="K26" s="3">
        <v>83.446712536019845</v>
      </c>
      <c r="L26" s="6">
        <f t="shared" si="3"/>
        <v>12079.590798544084</v>
      </c>
      <c r="M26" s="6">
        <f t="shared" si="4"/>
        <v>3158.9520740265643</v>
      </c>
      <c r="N26" s="6">
        <f t="shared" si="5"/>
        <v>23670.295317598491</v>
      </c>
      <c r="O26" s="6">
        <f t="shared" si="0"/>
        <v>25034.48990384331</v>
      </c>
      <c r="P26" s="6">
        <f t="shared" si="6"/>
        <v>23670.295317598491</v>
      </c>
      <c r="Q26" s="6">
        <f t="shared" si="7"/>
        <v>25034.489903843307</v>
      </c>
      <c r="R26" s="6">
        <f t="shared" si="8"/>
        <v>-1364.1945862448156</v>
      </c>
      <c r="S26" s="5">
        <v>846.024</v>
      </c>
      <c r="T26" s="5">
        <v>195.96299999999999</v>
      </c>
      <c r="U26" s="6">
        <f t="shared" si="11"/>
        <v>1657.8076409831344</v>
      </c>
      <c r="V26" s="6">
        <f t="shared" si="9"/>
        <v>1552.9940404488682</v>
      </c>
      <c r="W26" s="8">
        <f t="shared" si="12"/>
        <v>14.278071069548954</v>
      </c>
      <c r="X26" s="8">
        <f t="shared" si="10"/>
        <v>16.120145507195566</v>
      </c>
      <c r="Y26" s="9">
        <f t="shared" si="13"/>
        <v>103.39044250026896</v>
      </c>
      <c r="Z26" s="9">
        <f t="shared" si="13"/>
        <v>90.323423755710223</v>
      </c>
      <c r="AA26" s="3">
        <v>103.390442500269</v>
      </c>
      <c r="AB26" s="3">
        <v>90.323423755710209</v>
      </c>
      <c r="AC26" s="1">
        <f t="shared" si="14"/>
        <v>-1.8420744376466125</v>
      </c>
    </row>
    <row r="27" spans="1:29" x14ac:dyDescent="0.25">
      <c r="A27" s="7">
        <v>2016</v>
      </c>
      <c r="B27" s="3">
        <v>98.588309778498811</v>
      </c>
      <c r="C27" s="3">
        <v>84.304544201691314</v>
      </c>
      <c r="D27" s="4">
        <v>16652.929</v>
      </c>
      <c r="E27" s="4">
        <v>4396.942</v>
      </c>
      <c r="F27" s="5">
        <v>494.61900000000003</v>
      </c>
      <c r="G27" s="5">
        <v>123.864</v>
      </c>
      <c r="H27" s="6">
        <f t="shared" si="1"/>
        <v>33668.195115836628</v>
      </c>
      <c r="I27" s="6">
        <f t="shared" si="2"/>
        <v>35498.143124717433</v>
      </c>
      <c r="J27" s="3">
        <v>91.589895803316793</v>
      </c>
      <c r="K27" s="3">
        <v>81.57153173089111</v>
      </c>
      <c r="L27" s="6">
        <f t="shared" si="3"/>
        <v>11823.438566337632</v>
      </c>
      <c r="M27" s="6">
        <f t="shared" si="4"/>
        <v>3087.9653794820752</v>
      </c>
      <c r="N27" s="6">
        <f t="shared" si="5"/>
        <v>23904.133416503675</v>
      </c>
      <c r="O27" s="6">
        <f t="shared" si="0"/>
        <v>24930.289506895264</v>
      </c>
      <c r="P27" s="6">
        <f t="shared" si="6"/>
        <v>23904.133416503679</v>
      </c>
      <c r="Q27" s="6">
        <f t="shared" si="7"/>
        <v>24930.289506895264</v>
      </c>
      <c r="R27" s="6">
        <f t="shared" si="8"/>
        <v>-1026.1560903915852</v>
      </c>
      <c r="S27" s="5">
        <v>815.79100000000005</v>
      </c>
      <c r="T27" s="5">
        <v>191.876</v>
      </c>
      <c r="U27" s="6">
        <f t="shared" si="11"/>
        <v>1649.3321121914039</v>
      </c>
      <c r="V27" s="6">
        <f t="shared" si="9"/>
        <v>1549.0860944261449</v>
      </c>
      <c r="W27" s="8">
        <f t="shared" si="12"/>
        <v>14.49322015851809</v>
      </c>
      <c r="X27" s="8">
        <f t="shared" si="10"/>
        <v>16.093546767089553</v>
      </c>
      <c r="Y27" s="9">
        <f t="shared" si="13"/>
        <v>104.94838120247152</v>
      </c>
      <c r="Z27" s="9">
        <f t="shared" si="13"/>
        <v>90.174387304836301</v>
      </c>
      <c r="AA27" s="3">
        <v>104.9483812024715</v>
      </c>
      <c r="AB27" s="3">
        <v>90.174387304836316</v>
      </c>
      <c r="AC27" s="1">
        <f t="shared" si="14"/>
        <v>-1.6003266085714625</v>
      </c>
    </row>
    <row r="28" spans="1:29" x14ac:dyDescent="0.25">
      <c r="A28" s="7">
        <v>2017</v>
      </c>
      <c r="B28" s="3">
        <v>102.2542938738451</v>
      </c>
      <c r="C28" s="3">
        <v>86.514824265790494</v>
      </c>
      <c r="D28" s="4">
        <v>20181.535</v>
      </c>
      <c r="E28" s="4">
        <v>5285.4769999999999</v>
      </c>
      <c r="F28" s="5">
        <v>492.22</v>
      </c>
      <c r="G28" s="5">
        <v>123.21299999999999</v>
      </c>
      <c r="H28" s="6">
        <f t="shared" si="1"/>
        <v>41001.046280118644</v>
      </c>
      <c r="I28" s="6">
        <f t="shared" si="2"/>
        <v>42897.072549162833</v>
      </c>
      <c r="J28" s="3">
        <v>94.534897777822962</v>
      </c>
      <c r="K28" s="3">
        <v>83.270197339828798</v>
      </c>
      <c r="L28" s="6">
        <f t="shared" si="3"/>
        <v>12203.612051828766</v>
      </c>
      <c r="M28" s="6">
        <f t="shared" si="4"/>
        <v>3152.2699288807717</v>
      </c>
      <c r="N28" s="6">
        <f t="shared" si="5"/>
        <v>24793.003233978234</v>
      </c>
      <c r="O28" s="6">
        <f t="shared" si="0"/>
        <v>25583.906965018072</v>
      </c>
      <c r="P28" s="6">
        <f t="shared" si="6"/>
        <v>24793.003233978226</v>
      </c>
      <c r="Q28" s="6">
        <f t="shared" si="7"/>
        <v>25583.906965018072</v>
      </c>
      <c r="R28" s="6">
        <f t="shared" si="8"/>
        <v>-790.9037310398453</v>
      </c>
      <c r="S28" s="5">
        <v>799.07899999999995</v>
      </c>
      <c r="T28" s="5">
        <v>190.292</v>
      </c>
      <c r="U28" s="6">
        <f t="shared" si="11"/>
        <v>1623.4183901507456</v>
      </c>
      <c r="V28" s="6">
        <f t="shared" si="9"/>
        <v>1544.414956214036</v>
      </c>
      <c r="W28" s="8">
        <f t="shared" si="12"/>
        <v>15.272097066533806</v>
      </c>
      <c r="X28" s="8">
        <f t="shared" si="10"/>
        <v>16.56543590314239</v>
      </c>
      <c r="Y28" s="9">
        <f t="shared" si="13"/>
        <v>110.58838872034487</v>
      </c>
      <c r="Z28" s="9">
        <f t="shared" si="13"/>
        <v>92.818447954437204</v>
      </c>
      <c r="AA28" s="3">
        <v>110.58838872034489</v>
      </c>
      <c r="AB28" s="3">
        <v>92.818447954437204</v>
      </c>
      <c r="AC28" s="1">
        <f t="shared" si="14"/>
        <v>-1.2933388366085836</v>
      </c>
    </row>
    <row r="29" spans="1:29" x14ac:dyDescent="0.25">
      <c r="A29" s="7">
        <v>2018</v>
      </c>
      <c r="B29" s="3">
        <v>101.91355278220099</v>
      </c>
      <c r="C29" s="3">
        <v>81.097401200544624</v>
      </c>
      <c r="D29" s="4">
        <v>18621.136999999999</v>
      </c>
      <c r="E29" s="4">
        <v>4562.3999999999996</v>
      </c>
      <c r="F29" s="5">
        <v>494.22800000000001</v>
      </c>
      <c r="G29" s="5">
        <v>121.081</v>
      </c>
      <c r="H29" s="6">
        <f t="shared" si="1"/>
        <v>37677.219825667496</v>
      </c>
      <c r="I29" s="6">
        <f t="shared" si="2"/>
        <v>37680.560946804202</v>
      </c>
      <c r="J29" s="3">
        <v>94.604247763374744</v>
      </c>
      <c r="K29" s="3">
        <v>76.705316877553571</v>
      </c>
      <c r="L29" s="6">
        <f t="shared" si="3"/>
        <v>12212.56451636163</v>
      </c>
      <c r="M29" s="6">
        <f t="shared" si="4"/>
        <v>2903.7503392913181</v>
      </c>
      <c r="N29" s="6">
        <f t="shared" si="5"/>
        <v>24710.385725538879</v>
      </c>
      <c r="O29" s="6">
        <f t="shared" si="0"/>
        <v>23981.882700764927</v>
      </c>
      <c r="P29" s="6">
        <f t="shared" si="6"/>
        <v>24710.385725538879</v>
      </c>
      <c r="Q29" s="6">
        <f t="shared" si="7"/>
        <v>23981.882700764923</v>
      </c>
      <c r="R29" s="6">
        <f t="shared" si="8"/>
        <v>728.50302477395599</v>
      </c>
      <c r="S29" s="5">
        <v>797.17499999999995</v>
      </c>
      <c r="T29" s="5">
        <v>186.64599999999999</v>
      </c>
      <c r="U29" s="6">
        <f t="shared" si="11"/>
        <v>1612.9701271477941</v>
      </c>
      <c r="V29" s="6">
        <f t="shared" si="9"/>
        <v>1541.4970143953219</v>
      </c>
      <c r="W29" s="8">
        <f t="shared" si="12"/>
        <v>15.319803702275699</v>
      </c>
      <c r="X29" s="8">
        <f t="shared" si="10"/>
        <v>15.557527829641772</v>
      </c>
      <c r="Y29" s="9">
        <f t="shared" si="13"/>
        <v>110.93384225923873</v>
      </c>
      <c r="Z29" s="9">
        <f t="shared" si="13"/>
        <v>87.170998433031741</v>
      </c>
      <c r="AA29" s="3">
        <v>110.9338422592387</v>
      </c>
      <c r="AB29" s="3">
        <v>87.170998433031741</v>
      </c>
      <c r="AC29" s="1">
        <f t="shared" si="14"/>
        <v>-0.23772412736607329</v>
      </c>
    </row>
    <row r="31" spans="1:29" x14ac:dyDescent="0.25">
      <c r="B31" t="s">
        <v>1</v>
      </c>
      <c r="D31" t="s">
        <v>11</v>
      </c>
      <c r="F31" t="s">
        <v>11</v>
      </c>
      <c r="H31" t="s">
        <v>17</v>
      </c>
      <c r="J31" t="s">
        <v>20</v>
      </c>
      <c r="L31" t="s">
        <v>25</v>
      </c>
      <c r="N31" t="s">
        <v>26</v>
      </c>
      <c r="P31" t="s">
        <v>27</v>
      </c>
      <c r="R31" t="s">
        <v>29</v>
      </c>
      <c r="S31" t="s">
        <v>11</v>
      </c>
      <c r="T31" t="s">
        <v>34</v>
      </c>
      <c r="U31" t="s">
        <v>24</v>
      </c>
      <c r="W31" t="s">
        <v>38</v>
      </c>
      <c r="Y31" t="s">
        <v>26</v>
      </c>
      <c r="AA31" t="s">
        <v>11</v>
      </c>
      <c r="AC31" t="s">
        <v>26</v>
      </c>
    </row>
    <row r="32" spans="1:29" x14ac:dyDescent="0.25">
      <c r="B32" t="s">
        <v>9</v>
      </c>
      <c r="D32" t="s">
        <v>12</v>
      </c>
      <c r="F32" t="s">
        <v>13</v>
      </c>
      <c r="H32" t="s">
        <v>18</v>
      </c>
      <c r="J32" t="s">
        <v>21</v>
      </c>
      <c r="L32" t="s">
        <v>24</v>
      </c>
      <c r="S32" t="s">
        <v>33</v>
      </c>
      <c r="W32" t="s">
        <v>26</v>
      </c>
      <c r="Y32" t="s">
        <v>42</v>
      </c>
      <c r="AA32" t="s">
        <v>41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Georg</cp:lastModifiedBy>
  <dcterms:created xsi:type="dcterms:W3CDTF">2019-11-17T07:27:17Z</dcterms:created>
  <dcterms:modified xsi:type="dcterms:W3CDTF">2019-11-17T09:01:33Z</dcterms:modified>
</cp:coreProperties>
</file>